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Sendler Práce\Brno Řečkovice hřbitov\06_DPS\__FINAL\SO 01 PRIPRAVA UZEMI\"/>
    </mc:Choice>
  </mc:AlternateContent>
  <xr:revisionPtr revIDLastSave="0" documentId="13_ncr:1_{E583CA11-F090-47BB-A8D3-D4417BBCD0BB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O01.2.kácení" sheetId="2" r:id="rId1"/>
  </sheets>
  <definedNames>
    <definedName name="_xlnm.Print_Area" localSheetId="0">'SO01.2.kácení'!$A$1:$F$103</definedName>
    <definedName name="Print_Area" localSheetId="0">'SO01.2.kácení'!$A$1:$F$103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3" i="2" l="1"/>
  <c r="D47" i="2"/>
  <c r="D61" i="2"/>
  <c r="D69" i="2"/>
  <c r="D78" i="2"/>
  <c r="D103" i="2" l="1"/>
  <c r="D102" i="2"/>
  <c r="D101" i="2"/>
  <c r="D100" i="2"/>
  <c r="D99" i="2"/>
  <c r="D98" i="2"/>
  <c r="D97" i="2"/>
  <c r="D92" i="2"/>
  <c r="D94" i="2"/>
  <c r="D93" i="2" l="1"/>
  <c r="D88" i="2" l="1"/>
  <c r="D87" i="2"/>
  <c r="D86" i="2"/>
  <c r="D85" i="2"/>
  <c r="D84" i="2"/>
  <c r="D81" i="2"/>
  <c r="D82" i="2" s="1"/>
  <c r="D42" i="2" l="1"/>
  <c r="D83" i="2" s="1"/>
  <c r="D8" i="2"/>
  <c r="D21" i="2"/>
  <c r="D9" i="2" l="1"/>
  <c r="D36" i="2"/>
  <c r="D23" i="2"/>
  <c r="D19" i="2"/>
  <c r="D17" i="2"/>
  <c r="D12" i="2"/>
</calcChain>
</file>

<file path=xl/sharedStrings.xml><?xml version="1.0" encoding="utf-8"?>
<sst xmlns="http://schemas.openxmlformats.org/spreadsheetml/2006/main" count="207" uniqueCount="117">
  <si>
    <t>ks</t>
  </si>
  <si>
    <t>poznámka</t>
  </si>
  <si>
    <t>počet jednotek</t>
  </si>
  <si>
    <t>jednotka</t>
  </si>
  <si>
    <t>p.č.</t>
  </si>
  <si>
    <r>
      <t>m</t>
    </r>
    <r>
      <rPr>
        <vertAlign val="superscript"/>
        <sz val="10"/>
        <rFont val="Calibri Light"/>
        <family val="2"/>
        <charset val="238"/>
      </rPr>
      <t>2</t>
    </r>
  </si>
  <si>
    <t>kácení listnatých dřevin, odvoz; průměr na pařezu do 30 cm</t>
  </si>
  <si>
    <t>KÁCENÍ</t>
  </si>
  <si>
    <t>poznámky</t>
  </si>
  <si>
    <t>kácení listnatých dřevin, odvoz; průměr na pařezu do 20 cm</t>
  </si>
  <si>
    <t>odstranění  pařezů listnatých dřevin frézováním; průměr na pařezu do 20 cm</t>
  </si>
  <si>
    <t>odstranění  pařezů listnatých dřevin frézováním; průměr na pařezu do 30 cm</t>
  </si>
  <si>
    <t>kompletní odstranění</t>
  </si>
  <si>
    <t>kácení listnatých dřevin, odvoz; průměr na pařezu do 40 cm</t>
  </si>
  <si>
    <t>odstranění  pařezů listnatých dřevin frézováním; průměr na pařezu do 40 cm</t>
  </si>
  <si>
    <t>kácení listnatých dřevin, odvoz; průměr na pařezu do 50 cm</t>
  </si>
  <si>
    <t>odstranění  pařezů listnatých dřevin frézováním; průměr na pařezu do 50 cm</t>
  </si>
  <si>
    <t>kácení listnatých dřevin, odvoz; průměr na pařezu do 60 cm</t>
  </si>
  <si>
    <t>odstranění  pařezů listnatých dřevin; průměr na pařezu do 60 cm</t>
  </si>
  <si>
    <t>kácení listnatých dřevin, odvoz; průměr na pařezu do 70 cm</t>
  </si>
  <si>
    <t>odstranění  pařezů listnatých dřevin frézováním; průměr na pařezu do 70 cm</t>
  </si>
  <si>
    <t>skupiny keřů a stromů</t>
  </si>
  <si>
    <t>Odstranění keřů, odvoz, výšky do 1 m, s odstraněním pařezu, plochy do 100 m2 v rovině</t>
  </si>
  <si>
    <t>soliterní keře</t>
  </si>
  <si>
    <t>Odstranění keřů, odvoz, výšky nad 1 m, s odstraněním pařezu, plochy do 100 m2 v rovině</t>
  </si>
  <si>
    <t>ochrana stromů při stavební činnosti</t>
  </si>
  <si>
    <t>PŘÍPRAVNÉ PRÁCE</t>
  </si>
  <si>
    <t>Poplatek za likvidaci hmoty z listnatých dřevin vč. pařezu, průměr na pařezu do 20 cm</t>
  </si>
  <si>
    <t>Poplatek za likvidaci hmoty z listnatých dřevin vč. pařezu, průměr na pařezu do 30 cm</t>
  </si>
  <si>
    <t>Poplatek za likvidaci hmoty z listnatých dřevin vč. pařezu, průměr na pařezu do 40 cm</t>
  </si>
  <si>
    <t>Poplatek za likvidaci hmoty z listnatých dřevin vč. pařezu, průměr na pařezu do 50 cm</t>
  </si>
  <si>
    <t>Poplatek za likvidaci hmoty z listnatých dřevin vč. pařezu, průměr na pařezu do 60 cm</t>
  </si>
  <si>
    <t>Poplatek za likvidaci hmoty z listnatých dřevin vč. pařezu, průměr na pařezu do 70 cm</t>
  </si>
  <si>
    <t>zásyp po odstranění pařerů a kořenových náběhů</t>
  </si>
  <si>
    <t>poplatek za likvidaci hmoty po odstranění keřů, odvoz, výšky do 1 m, s odstraněním pařezu, plochy do 100 m2 v rovině</t>
  </si>
  <si>
    <t>poplatek za likvidaci hmoty po odstranění keřů, odvoz, výšky nad 1 m, s odstraněním pařezu, plochy do 100 m2 v rovině</t>
  </si>
  <si>
    <t>kácení listnatých dřevin, odvoz; průměr na pařezu do 130 cm</t>
  </si>
  <si>
    <t>odstranění  pařezů listnatých dřevin; průměr na pařezu do 130 cm</t>
  </si>
  <si>
    <t>probírky porostů výšky do 3 m, odvoz, s odstraněním pařezu, plochy do 100 m2 v rovině</t>
  </si>
  <si>
    <t>probírky porostů výšky do 4 m, odvoz, s odstraněním pařezu, plochy do 100 m2 v rovině</t>
  </si>
  <si>
    <t>probírky porostů výšky do 5 m, odvoz, s odstraněním pařezu, plochy do 100 m2 v rovině</t>
  </si>
  <si>
    <t xml:space="preserve">porosty </t>
  </si>
  <si>
    <t>poplatek za likvidaci hmoty po odstranění nevhodných dřevin, odvoz, výšky do 2 m, s odstraněním pařezu, plochy do 100 m2 v rovině</t>
  </si>
  <si>
    <t>poplatek za likvidaci hmoty po odstranění nevhodných dřevin, odvoz, výšky přes 3 m, s odstraněním pařezu, plochy do 100 m2 v rovině</t>
  </si>
  <si>
    <t>poplatek za likvidaci hmoty po odstranění nevhodných dřevin, odvoz, výšky přes 4 m, s odstraněním pařezu, plochy do 100 m2 v rovině</t>
  </si>
  <si>
    <t>kácení listnatých dřevin, odvoz; průměr na pařezu do 10 cm</t>
  </si>
  <si>
    <t>odstranění  pařezů listnatých dřevin frézováním; průměr na pařezu do 10 cm</t>
  </si>
  <si>
    <t>odstranění  pařezů listnatých dřevin; průměr na pařezu do 10 cm</t>
  </si>
  <si>
    <t>odstranění  pařezů listnatých dřevin; průměr na pařezu do 20 cm</t>
  </si>
  <si>
    <t>odstranění  pařezů listnatých dřevin; průměr na pařezu do 40 cm</t>
  </si>
  <si>
    <t>Poplatek za likvidaci hmoty z listnatých dřevin vč. pařezu, průměr na pařezu do 10 cm</t>
  </si>
  <si>
    <t>zásyp po odstranění pařezů listnatých dřevin vč. materiálu; průměr na pařezu do 10 cm</t>
  </si>
  <si>
    <t>zásyp po odstranění pařezů listnatých dřevin vč. materiálu; průměr na pařezu do 20 cm</t>
  </si>
  <si>
    <t>zásyp po odstranění pařezů listnatých dřevin vč. materiálu; průměr na pařezu do 40 cm</t>
  </si>
  <si>
    <t>vyjmutí stromu o průměru 80 cm speciální mechanizací</t>
  </si>
  <si>
    <t>substrát: 40% ornice, 30% kompost, 30% ostrohranný štěrk fr. 4/8 mm</t>
  </si>
  <si>
    <r>
      <t>m</t>
    </r>
    <r>
      <rPr>
        <vertAlign val="superscript"/>
        <sz val="12"/>
        <color indexed="8"/>
        <rFont val="Calibri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</si>
  <si>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drenážní vrstva štěrk 16/32</t>
  </si>
  <si>
    <t>hloubení jamek pro výsadbu dřevin s výměnou půdy z 50%, objem 1 m3</t>
  </si>
  <si>
    <t>výsadba stromů listnatých</t>
  </si>
  <si>
    <t>hnojení tabletovým pomalu rozpustným hnojivem 5 ks/ strom</t>
  </si>
  <si>
    <t>g</t>
  </si>
  <si>
    <t>tabletové hnojivo s postupným uvolňováním 10g/ks</t>
  </si>
  <si>
    <t>nadzemní kotvení - 3 kůly dřevěné impregnované dl 3,5 m, spojovací příčky, dráty, pásky</t>
  </si>
  <si>
    <t>zhotovení závlahové mísy</t>
  </si>
  <si>
    <t>chránička kmene proti poškození strunovou sekačkou</t>
  </si>
  <si>
    <t>mulčování výsadbové jámy kůrou tl. 100 mm</t>
  </si>
  <si>
    <r>
      <t>m</t>
    </r>
    <r>
      <rPr>
        <vertAlign val="superscript"/>
        <sz val="12"/>
        <color indexed="8"/>
        <rFont val="Calibri"/>
        <family val="2"/>
        <charset val="238"/>
      </rPr>
      <t>2</t>
    </r>
  </si>
  <si>
    <t>mulč drcená borová kůra tl. 100 mm</t>
  </si>
  <si>
    <t>zalití po výsadbě 100 l / strom</t>
  </si>
  <si>
    <t>PŘESADBA STROMŮ</t>
  </si>
  <si>
    <t>Rozvojová péče do konce vegetačního období</t>
  </si>
  <si>
    <t>ošetření dřevin po výsadbě 2x cykl</t>
  </si>
  <si>
    <t>zálivka 10*100 l / strom</t>
  </si>
  <si>
    <t>l</t>
  </si>
  <si>
    <t>výchovný řez 1x</t>
  </si>
  <si>
    <t>kontrola kotvení 1x</t>
  </si>
  <si>
    <t>Následná péče 3 roky</t>
  </si>
  <si>
    <t>zálivka 15*100 l / strom / ročně</t>
  </si>
  <si>
    <t>odstranění výmladků 1x/ ročně</t>
  </si>
  <si>
    <t>kontrola, popř. výchovný řez 1x ročně</t>
  </si>
  <si>
    <t>kontrola, příp. výměna úvazků 10% 1x ročně</t>
  </si>
  <si>
    <t>minerální hnojení  (0,25 kg / 1x dávka /1 strom), 1x ročně</t>
  </si>
  <si>
    <t>kg</t>
  </si>
  <si>
    <t>vyčištění závlah.mísy - 2x</t>
  </si>
  <si>
    <t>odstranění kotvení - konec 2. roku/3. rok</t>
  </si>
  <si>
    <t>01.2.b</t>
  </si>
  <si>
    <t>01.2.c</t>
  </si>
  <si>
    <t>01.2.a</t>
  </si>
  <si>
    <t>řez výchový do 6 m</t>
  </si>
  <si>
    <t>řez zdravotní 90-120 m2</t>
  </si>
  <si>
    <t>řez zdravotní 150-180 m2</t>
  </si>
  <si>
    <t>řez zdravotní 450-480 m2</t>
  </si>
  <si>
    <t>řez zdravotní 510-540 m2</t>
  </si>
  <si>
    <t>řez ovocných dřevin do 30 m2</t>
  </si>
  <si>
    <t>řez ovocných dřevin 30-60 m2</t>
  </si>
  <si>
    <t>řez ovocných dřevin 60-90 m2</t>
  </si>
  <si>
    <t>řez ovocných dřevin 90-120 m2</t>
  </si>
  <si>
    <t>řez ovocných dřevin 120-150 m2</t>
  </si>
  <si>
    <t>řez ovocných dřevin 150-180 m2</t>
  </si>
  <si>
    <t>řez ovocných dřevin 360-390 m2</t>
  </si>
  <si>
    <t>ochrana stromů při stavební činnosti, odhad cca 3 m od zpevněných ploch, terénních modelací do 300 mm</t>
  </si>
  <si>
    <t>ochrana stromů při stavební činnosti, odhad cca 3 m od zpevněných ploch, terénních modelací 300-500 mm</t>
  </si>
  <si>
    <t>ochrana stromů při stavební činnosti, odhad cca 3 m od zpevněných ploch, terénních modelací 500-700 cm</t>
  </si>
  <si>
    <t>ochrana stromů při stavební činnosti, odhad cca 3 m od zpevněných ploch, terénních modelací 700-900 cm</t>
  </si>
  <si>
    <t>odstranění pařezů d 15 cm</t>
  </si>
  <si>
    <t>odstranění pařezů d 18 cm</t>
  </si>
  <si>
    <t>odstranění pařezů d 20 cm</t>
  </si>
  <si>
    <t>odstranění pařezů d 25 cm</t>
  </si>
  <si>
    <t>odstranění pařezů d 30 cm</t>
  </si>
  <si>
    <t>odstranění pařezů d 40 cm</t>
  </si>
  <si>
    <t>odstranění pařezů d 35 cm</t>
  </si>
  <si>
    <t>40 % sléhavost</t>
  </si>
  <si>
    <t>odstranění pařezů</t>
  </si>
  <si>
    <t>řez ovocných dřevin</t>
  </si>
  <si>
    <t xml:space="preserve">řez </t>
  </si>
  <si>
    <t>SO 01.01 Kácení a přesadba stromů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</si>
</sst>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 Light"/>
      <family val="2"/>
      <charset val="238"/>
    </font>
    <font>
      <vertAlign val="superscript"/>
      <sz val="10"/>
      <name val="Calibri Light"/>
      <family val="2"/>
      <charset val="238"/>
    </font>
    <font>
      <b/>
      <sz val="10"/>
      <name val="Calibri Light"/>
      <family val="2"/>
      <charset val="238"/>
    </font>
    <font>
      <sz val="8"/>
      <name val="Calibri"/>
      <family val="2"/>
      <charset val="238"/>
      <scheme val="minor"/>
    </font>
    <font>
      <vertAlign val="superscript"/>
      <sz val="12"/>
      <color indexed="8"/>
      <name val="Calibri"/>
      <family val="2"/>
      <charset val="238"/>
    </font>
    <font>
      <i/>
      <sz val="10"/>
      <name val="Calibri Light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6" fillId="0" borderId="1" xfId="0" applyFont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left" wrapText="1"/>
    </xf>
    <xf numFmtId="0" fontId="5" fillId="0" borderId="1" xfId="0" applyFont="1" applyBorder="1"/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right"/>
    </xf>
    <xf numFmtId="0" fontId="9" fillId="2" borderId="1" xfId="1" applyFont="1" applyFill="1" applyBorder="1" applyAlignment="1">
      <alignment horizontal="center" wrapText="1"/>
    </xf>
    <xf numFmtId="0" fontId="7" fillId="2" borderId="1" xfId="1" applyFont="1" applyFill="1" applyBorder="1" applyAlignment="1">
      <alignment horizontal="center"/>
    </xf>
    <xf numFmtId="0" fontId="7" fillId="2" borderId="1" xfId="1" applyFont="1" applyFill="1" applyBorder="1"/>
    <xf numFmtId="0" fontId="7" fillId="2" borderId="1" xfId="1" applyFont="1" applyFill="1" applyBorder="1" applyAlignment="1">
      <alignment wrapText="1"/>
    </xf>
    <xf numFmtId="0" fontId="7" fillId="3" borderId="1" xfId="1" applyFont="1" applyFill="1" applyBorder="1"/>
    <xf numFmtId="0" fontId="3" fillId="3" borderId="1" xfId="0" applyFont="1" applyFill="1" applyBorder="1"/>
    <xf numFmtId="0" fontId="7" fillId="0" borderId="1" xfId="1" applyFont="1" applyBorder="1" applyAlignment="1">
      <alignment horizontal="justify" vertical="top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Border="1"/>
    <xf numFmtId="0" fontId="7" fillId="0" borderId="1" xfId="1" applyFont="1" applyBorder="1" applyAlignment="1">
      <alignment wrapText="1"/>
    </xf>
    <xf numFmtId="164" fontId="7" fillId="0" borderId="1" xfId="1" applyNumberFormat="1" applyFont="1" applyBorder="1" applyAlignment="1">
      <alignment horizontal="right" vertical="center"/>
    </xf>
    <xf numFmtId="0" fontId="7" fillId="0" borderId="1" xfId="1" applyFont="1" applyBorder="1" applyAlignment="1">
      <alignment horizontal="center"/>
    </xf>
    <xf numFmtId="0" fontId="7" fillId="0" borderId="0" xfId="1" applyFont="1"/>
    <xf numFmtId="0" fontId="4" fillId="2" borderId="1" xfId="1" applyFont="1" applyFill="1" applyBorder="1" applyAlignment="1">
      <alignment horizontal="center" wrapText="1"/>
    </xf>
    <xf numFmtId="0" fontId="7" fillId="0" borderId="1" xfId="1" applyFont="1" applyBorder="1" applyAlignment="1">
      <alignment horizontal="justify"/>
    </xf>
    <xf numFmtId="0" fontId="9" fillId="0" borderId="1" xfId="1" applyFont="1" applyBorder="1" applyAlignment="1">
      <alignment horizontal="justify" vertical="top"/>
    </xf>
    <xf numFmtId="165" fontId="7" fillId="0" borderId="1" xfId="1" applyNumberFormat="1" applyFont="1" applyBorder="1" applyAlignment="1">
      <alignment horizontal="right" vertical="center"/>
    </xf>
    <xf numFmtId="0" fontId="7" fillId="0" borderId="1" xfId="1" applyFont="1" applyBorder="1" applyAlignment="1">
      <alignment horizontal="left"/>
    </xf>
    <xf numFmtId="0" fontId="12" fillId="0" borderId="1" xfId="1" applyFont="1" applyBorder="1" applyAlignment="1">
      <alignment horizontal="justify" vertical="top"/>
    </xf>
    <xf numFmtId="165" fontId="7" fillId="0" borderId="1" xfId="1" applyNumberFormat="1" applyFont="1" applyBorder="1" applyAlignment="1">
      <alignment horizontal="justify" vertical="top" wrapText="1"/>
    </xf>
    <xf numFmtId="0" fontId="7" fillId="0" borderId="0" xfId="1" applyFont="1" applyAlignment="1">
      <alignment horizontal="center"/>
    </xf>
    <xf numFmtId="0" fontId="7" fillId="0" borderId="0" xfId="1" applyFont="1" applyAlignment="1">
      <alignment horizontal="justify" vertical="top"/>
    </xf>
    <xf numFmtId="0" fontId="7" fillId="0" borderId="0" xfId="1" applyFont="1" applyAlignment="1">
      <alignment horizontal="center" vertical="center"/>
    </xf>
    <xf numFmtId="164" fontId="7" fillId="0" borderId="0" xfId="1" applyNumberFormat="1" applyFont="1" applyAlignment="1">
      <alignment horizontal="right" vertical="center"/>
    </xf>
    <xf numFmtId="0" fontId="7" fillId="0" borderId="0" xfId="1" applyFont="1" applyAlignment="1">
      <alignment wrapText="1"/>
    </xf>
    <xf numFmtId="0" fontId="7" fillId="2" borderId="1" xfId="1" applyFont="1" applyFill="1" applyBorder="1" applyAlignment="1">
      <alignment horizontal="justify" vertical="top"/>
    </xf>
    <xf numFmtId="0" fontId="7" fillId="2" borderId="1" xfId="1" applyFont="1" applyFill="1" applyBorder="1" applyAlignment="1">
      <alignment horizontal="center" vertical="center"/>
    </xf>
    <xf numFmtId="164" fontId="7" fillId="2" borderId="1" xfId="1" applyNumberFormat="1" applyFont="1" applyFill="1" applyBorder="1" applyAlignment="1">
      <alignment horizontal="right" vertical="center"/>
    </xf>
    <xf numFmtId="0" fontId="2" fillId="2" borderId="4" xfId="0" applyFont="1" applyFill="1" applyBorder="1"/>
    <xf numFmtId="0" fontId="2" fillId="2" borderId="3" xfId="0" applyFont="1" applyFill="1" applyBorder="1" applyAlignment="1">
      <alignment wrapText="1"/>
    </xf>
    <xf numFmtId="0" fontId="2" fillId="2" borderId="2" xfId="0" applyFont="1" applyFill="1" applyBorder="1"/>
    <xf numFmtId="0" fontId="9" fillId="2" borderId="1" xfId="1" applyFont="1" applyFill="1" applyBorder="1" applyAlignment="1">
      <alignment horizontal="left" wrapText="1"/>
    </xf>
    <xf numFmtId="164" fontId="3" fillId="0" borderId="1" xfId="0" applyNumberFormat="1" applyFont="1" applyBorder="1"/>
    <xf numFmtId="0" fontId="2" fillId="2" borderId="1" xfId="0" applyFont="1" applyFill="1" applyBorder="1" applyAlignment="1">
      <alignment horizontal="right" wrapText="1"/>
    </xf>
    <xf numFmtId="0" fontId="7" fillId="0" borderId="1" xfId="1" applyFont="1" applyBorder="1" applyAlignment="1">
      <alignment horizontal="right" wrapText="1"/>
    </xf>
    <xf numFmtId="0" fontId="7" fillId="0" borderId="5" xfId="1" applyFont="1" applyBorder="1" applyAlignment="1">
      <alignment horizontal="center"/>
    </xf>
    <xf numFmtId="0" fontId="7" fillId="3" borderId="0" xfId="1" applyFont="1" applyFill="1"/>
    <xf numFmtId="165" fontId="7" fillId="3" borderId="6" xfId="1" applyNumberFormat="1" applyFont="1" applyFill="1" applyBorder="1" applyAlignment="1">
      <alignment horizontal="justify" vertical="top" wrapText="1"/>
    </xf>
    <xf numFmtId="0" fontId="3" fillId="2" borderId="1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0" fontId="2" fillId="2" borderId="0" xfId="0" applyFont="1" applyFill="1"/>
    <xf numFmtId="0" fontId="2" fillId="2" borderId="0" xfId="0" applyFont="1" applyFill="1" applyAlignment="1">
      <alignment wrapText="1"/>
    </xf>
  </cellXfs>
  <cellStyles count="2">
    <cellStyle name="Normální" xfId="0" builtinId="0"/>
    <cellStyle name="normální 1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3"/>
  <sheetViews>
    <sheetView tabSelected="1" zoomScale="110" zoomScaleNormal="110" zoomScaleSheetLayoutView="110" workbookViewId="0">
      <selection activeCell="I14" sqref="I14"/>
    </sheetView>
  </sheetViews>
  <sheetFormatPr defaultColWidth="9.140625" defaultRowHeight="12.75" x14ac:dyDescent="0.2"/>
  <cols>
    <col min="1" max="1" width="6.140625" style="4" customWidth="1"/>
    <col min="2" max="2" width="52" style="3" customWidth="1"/>
    <col min="3" max="3" width="9.140625" style="1"/>
    <col min="4" max="4" width="13.42578125" style="1" customWidth="1"/>
    <col min="5" max="5" width="25.42578125" style="2" hidden="1" customWidth="1"/>
    <col min="6" max="6" width="20.28515625" style="1" customWidth="1"/>
    <col min="7" max="7" width="9.140625" style="1"/>
    <col min="8" max="8" width="9.7109375" style="1" customWidth="1"/>
    <col min="9" max="16384" width="9.140625" style="1"/>
  </cols>
  <sheetData>
    <row r="1" spans="1:6" x14ac:dyDescent="0.2">
      <c r="A1" s="49" t="s">
        <v>4</v>
      </c>
      <c r="B1" s="12"/>
      <c r="C1" s="11" t="s">
        <v>3</v>
      </c>
      <c r="D1" s="11" t="s">
        <v>2</v>
      </c>
      <c r="E1" s="10" t="s">
        <v>1</v>
      </c>
      <c r="F1" s="11" t="s">
        <v>8</v>
      </c>
    </row>
    <row r="2" spans="1:6" x14ac:dyDescent="0.2">
      <c r="A2" s="5"/>
      <c r="B2" s="9" t="s">
        <v>116</v>
      </c>
      <c r="C2" s="8"/>
      <c r="D2" s="8"/>
      <c r="E2" s="7"/>
      <c r="F2" s="8"/>
    </row>
    <row r="3" spans="1:6" x14ac:dyDescent="0.2">
      <c r="A3" s="15"/>
      <c r="B3" s="14" t="s">
        <v>7</v>
      </c>
      <c r="C3" s="13"/>
      <c r="D3" s="13"/>
      <c r="E3" s="7"/>
      <c r="F3" s="8"/>
    </row>
    <row r="4" spans="1:6" x14ac:dyDescent="0.2">
      <c r="A4" s="49"/>
      <c r="B4" s="16" t="s">
        <v>26</v>
      </c>
      <c r="C4" s="17"/>
      <c r="D4" s="18"/>
      <c r="E4" s="18"/>
      <c r="F4" s="19"/>
    </row>
    <row r="5" spans="1:6" x14ac:dyDescent="0.2">
      <c r="A5" s="27">
        <v>1</v>
      </c>
      <c r="B5" s="22" t="s">
        <v>45</v>
      </c>
      <c r="C5" s="27" t="s">
        <v>0</v>
      </c>
      <c r="D5" s="24">
        <v>4</v>
      </c>
      <c r="E5" s="24"/>
      <c r="F5" s="25"/>
    </row>
    <row r="6" spans="1:6" ht="25.5" x14ac:dyDescent="0.2">
      <c r="A6" s="27">
        <v>2</v>
      </c>
      <c r="B6" s="22" t="s">
        <v>46</v>
      </c>
      <c r="C6" s="27" t="s">
        <v>0</v>
      </c>
      <c r="D6" s="24">
        <v>2</v>
      </c>
      <c r="E6" s="24"/>
      <c r="F6" s="50"/>
    </row>
    <row r="7" spans="1:6" x14ac:dyDescent="0.2">
      <c r="A7" s="27">
        <v>3</v>
      </c>
      <c r="B7" s="22" t="s">
        <v>47</v>
      </c>
      <c r="C7" s="27"/>
      <c r="D7" s="24">
        <v>2</v>
      </c>
      <c r="E7" s="24"/>
      <c r="F7" s="50" t="s">
        <v>12</v>
      </c>
    </row>
    <row r="8" spans="1:6" x14ac:dyDescent="0.2">
      <c r="A8" s="27">
        <v>4</v>
      </c>
      <c r="B8" s="22" t="s">
        <v>9</v>
      </c>
      <c r="C8" s="23" t="s">
        <v>0</v>
      </c>
      <c r="D8" s="24">
        <f>15-4</f>
        <v>11</v>
      </c>
      <c r="E8" s="24"/>
      <c r="F8" s="50"/>
    </row>
    <row r="9" spans="1:6" ht="25.5" x14ac:dyDescent="0.2">
      <c r="A9" s="27">
        <v>5</v>
      </c>
      <c r="B9" s="22" t="s">
        <v>10</v>
      </c>
      <c r="C9" s="23" t="s">
        <v>0</v>
      </c>
      <c r="D9" s="24">
        <f>D8-5</f>
        <v>6</v>
      </c>
      <c r="E9" s="24"/>
      <c r="F9" s="50"/>
    </row>
    <row r="10" spans="1:6" x14ac:dyDescent="0.2">
      <c r="A10" s="27">
        <v>6</v>
      </c>
      <c r="B10" s="22" t="s">
        <v>48</v>
      </c>
      <c r="C10" s="27"/>
      <c r="D10" s="24">
        <v>5</v>
      </c>
      <c r="E10" s="24"/>
      <c r="F10" s="50" t="s">
        <v>12</v>
      </c>
    </row>
    <row r="11" spans="1:6" x14ac:dyDescent="0.2">
      <c r="A11" s="27">
        <v>7</v>
      </c>
      <c r="B11" s="22" t="s">
        <v>6</v>
      </c>
      <c r="C11" s="23" t="s">
        <v>0</v>
      </c>
      <c r="D11" s="24">
        <v>4</v>
      </c>
      <c r="E11" s="24"/>
      <c r="F11" s="50"/>
    </row>
    <row r="12" spans="1:6" ht="25.5" x14ac:dyDescent="0.2">
      <c r="A12" s="27">
        <v>8</v>
      </c>
      <c r="B12" s="22" t="s">
        <v>11</v>
      </c>
      <c r="C12" s="23" t="s">
        <v>0</v>
      </c>
      <c r="D12" s="24">
        <f>D11</f>
        <v>4</v>
      </c>
      <c r="E12" s="24"/>
      <c r="F12" s="50"/>
    </row>
    <row r="13" spans="1:6" x14ac:dyDescent="0.2">
      <c r="A13" s="27">
        <v>9</v>
      </c>
      <c r="B13" s="22" t="s">
        <v>13</v>
      </c>
      <c r="C13" s="23" t="s">
        <v>0</v>
      </c>
      <c r="D13" s="26">
        <v>2</v>
      </c>
      <c r="E13" s="6"/>
      <c r="F13" s="50"/>
    </row>
    <row r="14" spans="1:6" ht="25.5" x14ac:dyDescent="0.2">
      <c r="A14" s="27">
        <v>10</v>
      </c>
      <c r="B14" s="22" t="s">
        <v>14</v>
      </c>
      <c r="C14" s="23" t="s">
        <v>0</v>
      </c>
      <c r="D14" s="26">
        <v>1</v>
      </c>
      <c r="E14" s="6"/>
      <c r="F14" s="50"/>
    </row>
    <row r="15" spans="1:6" x14ac:dyDescent="0.2">
      <c r="A15" s="27">
        <v>11</v>
      </c>
      <c r="B15" s="22" t="s">
        <v>49</v>
      </c>
      <c r="C15" s="23"/>
      <c r="D15" s="26">
        <v>1</v>
      </c>
      <c r="E15" s="6"/>
      <c r="F15" s="50" t="s">
        <v>12</v>
      </c>
    </row>
    <row r="16" spans="1:6" x14ac:dyDescent="0.2">
      <c r="A16" s="27">
        <v>12</v>
      </c>
      <c r="B16" s="22" t="s">
        <v>15</v>
      </c>
      <c r="C16" s="23" t="s">
        <v>0</v>
      </c>
      <c r="D16" s="26">
        <v>1</v>
      </c>
      <c r="E16" s="6"/>
      <c r="F16" s="50"/>
    </row>
    <row r="17" spans="1:6" ht="25.5" x14ac:dyDescent="0.2">
      <c r="A17" s="27">
        <v>13</v>
      </c>
      <c r="B17" s="22" t="s">
        <v>16</v>
      </c>
      <c r="C17" s="23" t="s">
        <v>0</v>
      </c>
      <c r="D17" s="26">
        <f>D16</f>
        <v>1</v>
      </c>
      <c r="E17" s="6"/>
      <c r="F17" s="50"/>
    </row>
    <row r="18" spans="1:6" x14ac:dyDescent="0.2">
      <c r="A18" s="27">
        <v>14</v>
      </c>
      <c r="B18" s="22" t="s">
        <v>17</v>
      </c>
      <c r="C18" s="23" t="s">
        <v>0</v>
      </c>
      <c r="D18" s="26">
        <v>1</v>
      </c>
      <c r="E18" s="6"/>
      <c r="F18" s="50"/>
    </row>
    <row r="19" spans="1:6" x14ac:dyDescent="0.2">
      <c r="A19" s="27">
        <v>15</v>
      </c>
      <c r="B19" s="22" t="s">
        <v>18</v>
      </c>
      <c r="C19" s="23" t="s">
        <v>0</v>
      </c>
      <c r="D19" s="48">
        <f>D18</f>
        <v>1</v>
      </c>
      <c r="E19" s="6"/>
      <c r="F19" s="50" t="s">
        <v>12</v>
      </c>
    </row>
    <row r="20" spans="1:6" x14ac:dyDescent="0.2">
      <c r="A20" s="27">
        <v>16</v>
      </c>
      <c r="B20" s="22" t="s">
        <v>19</v>
      </c>
      <c r="C20" s="23" t="s">
        <v>0</v>
      </c>
      <c r="D20" s="26">
        <v>1</v>
      </c>
      <c r="E20" s="6"/>
      <c r="F20" s="50"/>
    </row>
    <row r="21" spans="1:6" ht="25.5" x14ac:dyDescent="0.2">
      <c r="A21" s="27">
        <v>17</v>
      </c>
      <c r="B21" s="22" t="s">
        <v>20</v>
      </c>
      <c r="C21" s="23" t="s">
        <v>0</v>
      </c>
      <c r="D21" s="26">
        <f>D20</f>
        <v>1</v>
      </c>
      <c r="E21" s="6"/>
      <c r="F21" s="50"/>
    </row>
    <row r="22" spans="1:6" x14ac:dyDescent="0.2">
      <c r="A22" s="27">
        <v>18</v>
      </c>
      <c r="B22" s="22" t="s">
        <v>36</v>
      </c>
      <c r="C22" s="23" t="s">
        <v>0</v>
      </c>
      <c r="D22" s="26">
        <v>1</v>
      </c>
      <c r="E22" s="6"/>
      <c r="F22" s="50"/>
    </row>
    <row r="23" spans="1:6" x14ac:dyDescent="0.2">
      <c r="A23" s="27">
        <v>19</v>
      </c>
      <c r="B23" s="22" t="s">
        <v>37</v>
      </c>
      <c r="C23" s="23" t="s">
        <v>0</v>
      </c>
      <c r="D23" s="26">
        <f>1</f>
        <v>1</v>
      </c>
      <c r="E23" s="6"/>
      <c r="F23" s="50" t="s">
        <v>12</v>
      </c>
    </row>
    <row r="24" spans="1:6" ht="25.5" customHeight="1" x14ac:dyDescent="0.2">
      <c r="A24" s="27">
        <v>20</v>
      </c>
      <c r="B24" s="22" t="s">
        <v>38</v>
      </c>
      <c r="C24" s="23" t="s">
        <v>5</v>
      </c>
      <c r="D24" s="26">
        <v>6</v>
      </c>
      <c r="E24" s="21"/>
      <c r="F24" s="50" t="s">
        <v>41</v>
      </c>
    </row>
    <row r="25" spans="1:6" ht="27" customHeight="1" x14ac:dyDescent="0.2">
      <c r="A25" s="27">
        <v>21</v>
      </c>
      <c r="B25" s="22" t="s">
        <v>39</v>
      </c>
      <c r="C25" s="23" t="s">
        <v>5</v>
      </c>
      <c r="D25" s="26">
        <v>42.8</v>
      </c>
      <c r="E25" s="21"/>
      <c r="F25" s="50" t="s">
        <v>41</v>
      </c>
    </row>
    <row r="26" spans="1:6" ht="28.5" customHeight="1" x14ac:dyDescent="0.2">
      <c r="A26" s="27">
        <v>22</v>
      </c>
      <c r="B26" s="22" t="s">
        <v>40</v>
      </c>
      <c r="C26" s="23" t="s">
        <v>5</v>
      </c>
      <c r="D26" s="26">
        <v>4</v>
      </c>
      <c r="E26" s="21"/>
      <c r="F26" s="50" t="s">
        <v>41</v>
      </c>
    </row>
    <row r="27" spans="1:6" ht="25.5" x14ac:dyDescent="0.2">
      <c r="A27" s="27">
        <v>23</v>
      </c>
      <c r="B27" s="22" t="s">
        <v>22</v>
      </c>
      <c r="C27" s="23" t="s">
        <v>5</v>
      </c>
      <c r="D27" s="26">
        <v>4.7</v>
      </c>
      <c r="E27" s="24"/>
      <c r="F27" s="50" t="s">
        <v>23</v>
      </c>
    </row>
    <row r="28" spans="1:6" ht="25.5" x14ac:dyDescent="0.2">
      <c r="A28" s="27">
        <v>24</v>
      </c>
      <c r="B28" s="22" t="s">
        <v>24</v>
      </c>
      <c r="C28" s="23" t="s">
        <v>5</v>
      </c>
      <c r="D28" s="26">
        <v>4.7</v>
      </c>
      <c r="E28" s="24"/>
      <c r="F28" s="50" t="s">
        <v>23</v>
      </c>
    </row>
    <row r="29" spans="1:6" ht="25.5" x14ac:dyDescent="0.2">
      <c r="A29" s="27">
        <v>25</v>
      </c>
      <c r="B29" s="22" t="s">
        <v>50</v>
      </c>
      <c r="C29" s="23" t="s">
        <v>0</v>
      </c>
      <c r="D29" s="26">
        <v>4</v>
      </c>
      <c r="E29" s="24"/>
      <c r="F29" s="50"/>
    </row>
    <row r="30" spans="1:6" ht="25.5" x14ac:dyDescent="0.2">
      <c r="A30" s="27">
        <v>26</v>
      </c>
      <c r="B30" s="22" t="s">
        <v>27</v>
      </c>
      <c r="C30" s="23" t="s">
        <v>0</v>
      </c>
      <c r="D30" s="24">
        <v>11</v>
      </c>
      <c r="E30" s="24"/>
      <c r="F30" s="50"/>
    </row>
    <row r="31" spans="1:6" ht="25.5" x14ac:dyDescent="0.2">
      <c r="A31" s="27">
        <v>27</v>
      </c>
      <c r="B31" s="22" t="s">
        <v>28</v>
      </c>
      <c r="C31" s="23" t="s">
        <v>0</v>
      </c>
      <c r="D31" s="24">
        <v>4</v>
      </c>
      <c r="E31" s="24"/>
      <c r="F31" s="50"/>
    </row>
    <row r="32" spans="1:6" ht="25.5" x14ac:dyDescent="0.2">
      <c r="A32" s="27">
        <v>28</v>
      </c>
      <c r="B32" s="22" t="s">
        <v>29</v>
      </c>
      <c r="C32" s="23" t="s">
        <v>0</v>
      </c>
      <c r="D32" s="26">
        <v>2</v>
      </c>
      <c r="E32" s="24"/>
      <c r="F32" s="50"/>
    </row>
    <row r="33" spans="1:6" ht="25.5" x14ac:dyDescent="0.2">
      <c r="A33" s="27">
        <v>29</v>
      </c>
      <c r="B33" s="22" t="s">
        <v>30</v>
      </c>
      <c r="C33" s="23" t="s">
        <v>0</v>
      </c>
      <c r="D33" s="26">
        <v>1</v>
      </c>
      <c r="E33" s="24"/>
      <c r="F33" s="50"/>
    </row>
    <row r="34" spans="1:6" ht="25.5" x14ac:dyDescent="0.2">
      <c r="A34" s="27">
        <v>30</v>
      </c>
      <c r="B34" s="22" t="s">
        <v>31</v>
      </c>
      <c r="C34" s="23" t="s">
        <v>0</v>
      </c>
      <c r="D34" s="26">
        <v>1</v>
      </c>
      <c r="E34" s="24"/>
      <c r="F34" s="25"/>
    </row>
    <row r="35" spans="1:6" ht="25.5" x14ac:dyDescent="0.2">
      <c r="A35" s="27">
        <v>31</v>
      </c>
      <c r="B35" s="22" t="s">
        <v>32</v>
      </c>
      <c r="C35" s="23" t="s">
        <v>0</v>
      </c>
      <c r="D35" s="26">
        <v>1</v>
      </c>
      <c r="E35" s="24"/>
      <c r="F35" s="25"/>
    </row>
    <row r="36" spans="1:6" ht="25.5" x14ac:dyDescent="0.2">
      <c r="A36" s="27">
        <v>32</v>
      </c>
      <c r="B36" s="22" t="s">
        <v>51</v>
      </c>
      <c r="C36" s="23" t="s">
        <v>0</v>
      </c>
      <c r="D36" s="26">
        <f>D34</f>
        <v>1</v>
      </c>
      <c r="E36" s="24"/>
      <c r="F36" s="25"/>
    </row>
    <row r="37" spans="1:6" ht="25.5" x14ac:dyDescent="0.2">
      <c r="A37" s="27">
        <v>33</v>
      </c>
      <c r="B37" s="22" t="s">
        <v>52</v>
      </c>
      <c r="C37" s="23" t="s">
        <v>0</v>
      </c>
      <c r="D37" s="26">
        <v>5</v>
      </c>
      <c r="E37" s="24"/>
      <c r="F37" s="25"/>
    </row>
    <row r="38" spans="1:6" ht="25.5" x14ac:dyDescent="0.2">
      <c r="A38" s="27">
        <v>34</v>
      </c>
      <c r="B38" s="22" t="s">
        <v>53</v>
      </c>
      <c r="C38" s="23" t="s">
        <v>0</v>
      </c>
      <c r="D38" s="26">
        <v>1</v>
      </c>
      <c r="E38" s="24"/>
      <c r="F38" s="50"/>
    </row>
    <row r="39" spans="1:6" ht="38.25" x14ac:dyDescent="0.2">
      <c r="A39" s="27">
        <v>35</v>
      </c>
      <c r="B39" s="22" t="s">
        <v>42</v>
      </c>
      <c r="C39" s="23" t="s">
        <v>5</v>
      </c>
      <c r="D39" s="26">
        <v>6</v>
      </c>
      <c r="E39" s="20"/>
      <c r="F39" s="50" t="s">
        <v>41</v>
      </c>
    </row>
    <row r="40" spans="1:6" ht="38.25" x14ac:dyDescent="0.2">
      <c r="A40" s="27">
        <v>36</v>
      </c>
      <c r="B40" s="22" t="s">
        <v>43</v>
      </c>
      <c r="C40" s="23" t="s">
        <v>5</v>
      </c>
      <c r="D40" s="26">
        <v>42.8</v>
      </c>
      <c r="E40" s="20"/>
      <c r="F40" s="50" t="s">
        <v>41</v>
      </c>
    </row>
    <row r="41" spans="1:6" ht="38.25" x14ac:dyDescent="0.2">
      <c r="A41" s="27">
        <v>37</v>
      </c>
      <c r="B41" s="22" t="s">
        <v>44</v>
      </c>
      <c r="C41" s="23" t="s">
        <v>5</v>
      </c>
      <c r="D41" s="26">
        <v>4</v>
      </c>
      <c r="E41" s="20"/>
      <c r="F41" s="50" t="s">
        <v>41</v>
      </c>
    </row>
    <row r="42" spans="1:6" ht="15" x14ac:dyDescent="0.2">
      <c r="A42" s="27">
        <v>38</v>
      </c>
      <c r="B42" s="22" t="s">
        <v>33</v>
      </c>
      <c r="C42" s="23" t="s">
        <v>5</v>
      </c>
      <c r="D42" s="26">
        <f>D24+D25+D26+D27+D28</f>
        <v>62.2</v>
      </c>
      <c r="E42" s="24"/>
      <c r="F42" s="50" t="s">
        <v>21</v>
      </c>
    </row>
    <row r="43" spans="1:6" ht="25.5" x14ac:dyDescent="0.2">
      <c r="A43" s="27">
        <v>39</v>
      </c>
      <c r="B43" s="22" t="s">
        <v>34</v>
      </c>
      <c r="C43" s="23" t="s">
        <v>5</v>
      </c>
      <c r="D43" s="26">
        <v>4.7</v>
      </c>
      <c r="E43" s="24"/>
      <c r="F43" s="50" t="s">
        <v>23</v>
      </c>
    </row>
    <row r="44" spans="1:6" ht="25.5" x14ac:dyDescent="0.2">
      <c r="A44" s="27">
        <v>40</v>
      </c>
      <c r="B44" s="22" t="s">
        <v>35</v>
      </c>
      <c r="C44" s="23" t="s">
        <v>5</v>
      </c>
      <c r="D44" s="26">
        <v>4.7</v>
      </c>
      <c r="E44" s="24"/>
      <c r="F44" s="50" t="s">
        <v>23</v>
      </c>
    </row>
    <row r="45" spans="1:6" ht="138" hidden="1" customHeight="1" x14ac:dyDescent="0.2">
      <c r="A45" s="51"/>
      <c r="B45" s="37"/>
      <c r="C45" s="38"/>
      <c r="D45" s="39"/>
      <c r="E45" s="52"/>
      <c r="F45" s="53"/>
    </row>
    <row r="46" spans="1:6" ht="138" hidden="1" customHeight="1" x14ac:dyDescent="0.2">
      <c r="A46" s="51"/>
      <c r="B46" s="37"/>
      <c r="C46" s="38"/>
      <c r="D46" s="39"/>
      <c r="E46" s="52"/>
      <c r="F46" s="53"/>
    </row>
    <row r="47" spans="1:6" x14ac:dyDescent="0.2">
      <c r="A47" s="54"/>
      <c r="B47" s="41" t="s">
        <v>115</v>
      </c>
      <c r="C47" s="44"/>
      <c r="D47" s="43">
        <f>D48+D49+D50+D51+D52</f>
        <v>13</v>
      </c>
      <c r="E47" s="45"/>
      <c r="F47" s="46"/>
    </row>
    <row r="48" spans="1:6" x14ac:dyDescent="0.2">
      <c r="A48" s="27">
        <v>41</v>
      </c>
      <c r="B48" s="22" t="s">
        <v>89</v>
      </c>
      <c r="C48" s="23" t="s">
        <v>0</v>
      </c>
      <c r="D48" s="26">
        <v>6</v>
      </c>
      <c r="E48" s="24"/>
      <c r="F48" s="25"/>
    </row>
    <row r="49" spans="1:6" x14ac:dyDescent="0.2">
      <c r="A49" s="27">
        <v>42</v>
      </c>
      <c r="B49" s="22" t="s">
        <v>90</v>
      </c>
      <c r="C49" s="23" t="s">
        <v>0</v>
      </c>
      <c r="D49" s="26">
        <v>3</v>
      </c>
      <c r="E49" s="24"/>
      <c r="F49" s="25"/>
    </row>
    <row r="50" spans="1:6" x14ac:dyDescent="0.2">
      <c r="A50" s="27">
        <v>43</v>
      </c>
      <c r="B50" s="22" t="s">
        <v>91</v>
      </c>
      <c r="C50" s="23" t="s">
        <v>0</v>
      </c>
      <c r="D50" s="26">
        <v>2</v>
      </c>
      <c r="E50" s="24"/>
      <c r="F50" s="25"/>
    </row>
    <row r="51" spans="1:6" x14ac:dyDescent="0.2">
      <c r="A51" s="27">
        <v>44</v>
      </c>
      <c r="B51" s="22" t="s">
        <v>92</v>
      </c>
      <c r="C51" s="23" t="s">
        <v>0</v>
      </c>
      <c r="D51" s="26">
        <v>1</v>
      </c>
      <c r="E51" s="24"/>
      <c r="F51" s="25"/>
    </row>
    <row r="52" spans="1:6" x14ac:dyDescent="0.2">
      <c r="A52" s="27">
        <v>45</v>
      </c>
      <c r="B52" s="22" t="s">
        <v>93</v>
      </c>
      <c r="C52" s="23" t="s">
        <v>0</v>
      </c>
      <c r="D52" s="26">
        <v>1</v>
      </c>
      <c r="E52" s="24"/>
      <c r="F52" s="25"/>
    </row>
    <row r="53" spans="1:6" x14ac:dyDescent="0.2">
      <c r="A53" s="55"/>
      <c r="B53" s="41" t="s">
        <v>114</v>
      </c>
      <c r="C53" s="56"/>
      <c r="D53" s="43">
        <f>D54+D55+D56+D57+D58+D59+D60</f>
        <v>39</v>
      </c>
      <c r="E53" s="57"/>
      <c r="F53" s="46"/>
    </row>
    <row r="54" spans="1:6" x14ac:dyDescent="0.2">
      <c r="A54" s="27">
        <v>46</v>
      </c>
      <c r="B54" s="22" t="s">
        <v>94</v>
      </c>
      <c r="C54" s="23" t="s">
        <v>0</v>
      </c>
      <c r="D54" s="26">
        <v>10</v>
      </c>
      <c r="E54" s="24"/>
      <c r="F54" s="25"/>
    </row>
    <row r="55" spans="1:6" x14ac:dyDescent="0.2">
      <c r="A55" s="27">
        <v>47</v>
      </c>
      <c r="B55" s="22" t="s">
        <v>95</v>
      </c>
      <c r="C55" s="23" t="s">
        <v>0</v>
      </c>
      <c r="D55" s="26">
        <v>10</v>
      </c>
      <c r="E55" s="24"/>
      <c r="F55" s="25"/>
    </row>
    <row r="56" spans="1:6" x14ac:dyDescent="0.2">
      <c r="A56" s="27">
        <v>48</v>
      </c>
      <c r="B56" s="22" t="s">
        <v>96</v>
      </c>
      <c r="C56" s="23" t="s">
        <v>0</v>
      </c>
      <c r="D56" s="26">
        <v>11</v>
      </c>
      <c r="E56" s="24"/>
      <c r="F56" s="25"/>
    </row>
    <row r="57" spans="1:6" x14ac:dyDescent="0.2">
      <c r="A57" s="27">
        <v>49</v>
      </c>
      <c r="B57" s="22" t="s">
        <v>97</v>
      </c>
      <c r="C57" s="23" t="s">
        <v>0</v>
      </c>
      <c r="D57" s="26">
        <v>3</v>
      </c>
      <c r="E57" s="24"/>
      <c r="F57" s="25"/>
    </row>
    <row r="58" spans="1:6" x14ac:dyDescent="0.2">
      <c r="A58" s="27">
        <v>50</v>
      </c>
      <c r="B58" s="22" t="s">
        <v>98</v>
      </c>
      <c r="C58" s="23" t="s">
        <v>0</v>
      </c>
      <c r="D58" s="26">
        <v>1</v>
      </c>
      <c r="E58" s="24"/>
      <c r="F58" s="25"/>
    </row>
    <row r="59" spans="1:6" x14ac:dyDescent="0.2">
      <c r="A59" s="27">
        <v>51</v>
      </c>
      <c r="B59" s="22" t="s">
        <v>99</v>
      </c>
      <c r="C59" s="23" t="s">
        <v>0</v>
      </c>
      <c r="D59" s="26">
        <v>3</v>
      </c>
      <c r="E59" s="24"/>
      <c r="F59" s="25"/>
    </row>
    <row r="60" spans="1:6" x14ac:dyDescent="0.2">
      <c r="A60" s="27">
        <v>52</v>
      </c>
      <c r="B60" s="22" t="s">
        <v>100</v>
      </c>
      <c r="C60" s="23" t="s">
        <v>0</v>
      </c>
      <c r="D60" s="26">
        <v>1</v>
      </c>
      <c r="E60" s="24"/>
      <c r="F60" s="25"/>
    </row>
    <row r="61" spans="1:6" x14ac:dyDescent="0.2">
      <c r="A61" s="17"/>
      <c r="B61" s="41" t="s">
        <v>113</v>
      </c>
      <c r="C61" s="42"/>
      <c r="D61" s="43">
        <f>D62+D63+D64+D65+D66+D67+D68</f>
        <v>10</v>
      </c>
      <c r="E61" s="18"/>
      <c r="F61" s="19"/>
    </row>
    <row r="62" spans="1:6" x14ac:dyDescent="0.2">
      <c r="A62" s="27">
        <v>53</v>
      </c>
      <c r="B62" s="22" t="s">
        <v>105</v>
      </c>
      <c r="C62" s="23" t="s">
        <v>0</v>
      </c>
      <c r="D62" s="26">
        <v>1</v>
      </c>
      <c r="E62" s="24"/>
      <c r="F62" s="25"/>
    </row>
    <row r="63" spans="1:6" x14ac:dyDescent="0.2">
      <c r="A63" s="27">
        <v>54</v>
      </c>
      <c r="B63" s="22" t="s">
        <v>106</v>
      </c>
      <c r="C63" s="23" t="s">
        <v>0</v>
      </c>
      <c r="D63" s="26">
        <v>1</v>
      </c>
      <c r="E63" s="24"/>
      <c r="F63" s="25"/>
    </row>
    <row r="64" spans="1:6" x14ac:dyDescent="0.2">
      <c r="A64" s="23">
        <v>55</v>
      </c>
      <c r="B64" s="22" t="s">
        <v>107</v>
      </c>
      <c r="C64" s="23" t="s">
        <v>0</v>
      </c>
      <c r="D64" s="26">
        <v>3</v>
      </c>
      <c r="E64" s="22"/>
      <c r="F64" s="22"/>
    </row>
    <row r="65" spans="1:6" x14ac:dyDescent="0.2">
      <c r="A65" s="27">
        <v>56</v>
      </c>
      <c r="B65" s="22" t="s">
        <v>108</v>
      </c>
      <c r="C65" s="23" t="s">
        <v>0</v>
      </c>
      <c r="D65" s="26">
        <v>2</v>
      </c>
      <c r="E65" s="22"/>
      <c r="F65" s="22"/>
    </row>
    <row r="66" spans="1:6" x14ac:dyDescent="0.2">
      <c r="A66" s="23">
        <v>57</v>
      </c>
      <c r="B66" s="22" t="s">
        <v>109</v>
      </c>
      <c r="C66" s="23" t="s">
        <v>0</v>
      </c>
      <c r="D66" s="26">
        <v>1</v>
      </c>
      <c r="E66" s="22"/>
      <c r="F66" s="22"/>
    </row>
    <row r="67" spans="1:6" x14ac:dyDescent="0.2">
      <c r="A67" s="27">
        <v>58</v>
      </c>
      <c r="B67" s="22" t="s">
        <v>111</v>
      </c>
      <c r="C67" s="23" t="s">
        <v>0</v>
      </c>
      <c r="D67" s="26">
        <v>1</v>
      </c>
      <c r="E67" s="22"/>
      <c r="F67" s="22"/>
    </row>
    <row r="68" spans="1:6" x14ac:dyDescent="0.2">
      <c r="A68" s="23">
        <v>59</v>
      </c>
      <c r="B68" s="22" t="s">
        <v>110</v>
      </c>
      <c r="C68" s="23" t="s">
        <v>0</v>
      </c>
      <c r="D68" s="26">
        <v>1</v>
      </c>
      <c r="E68" s="22"/>
      <c r="F68" s="22"/>
    </row>
    <row r="69" spans="1:6" ht="15" customHeight="1" x14ac:dyDescent="0.2">
      <c r="A69" s="17"/>
      <c r="B69" s="41" t="s">
        <v>25</v>
      </c>
      <c r="C69" s="42"/>
      <c r="D69" s="43">
        <f>D70+D71+D72+D73</f>
        <v>28</v>
      </c>
      <c r="E69" s="18"/>
      <c r="F69" s="19"/>
    </row>
    <row r="70" spans="1:6" ht="25.5" x14ac:dyDescent="0.2">
      <c r="A70" s="27">
        <v>60</v>
      </c>
      <c r="B70" s="22" t="s">
        <v>101</v>
      </c>
      <c r="C70" s="23" t="s">
        <v>0</v>
      </c>
      <c r="D70" s="26">
        <v>21</v>
      </c>
      <c r="E70" s="24"/>
      <c r="F70" s="25"/>
    </row>
    <row r="71" spans="1:6" ht="25.5" x14ac:dyDescent="0.2">
      <c r="A71" s="27">
        <v>61</v>
      </c>
      <c r="B71" s="22" t="s">
        <v>102</v>
      </c>
      <c r="C71" s="23" t="s">
        <v>0</v>
      </c>
      <c r="D71" s="26">
        <v>5</v>
      </c>
      <c r="E71" s="24"/>
      <c r="F71" s="25"/>
    </row>
    <row r="72" spans="1:6" ht="25.5" x14ac:dyDescent="0.2">
      <c r="A72" s="27">
        <v>62</v>
      </c>
      <c r="B72" s="22" t="s">
        <v>103</v>
      </c>
      <c r="C72" s="23" t="s">
        <v>0</v>
      </c>
      <c r="D72" s="26">
        <v>1</v>
      </c>
      <c r="E72" s="24"/>
      <c r="F72" s="25"/>
    </row>
    <row r="73" spans="1:6" ht="25.5" x14ac:dyDescent="0.2">
      <c r="A73" s="27">
        <v>63</v>
      </c>
      <c r="B73" s="22" t="s">
        <v>104</v>
      </c>
      <c r="C73" s="23" t="s">
        <v>0</v>
      </c>
      <c r="D73" s="26">
        <v>1</v>
      </c>
      <c r="E73" s="24"/>
      <c r="F73" s="25"/>
    </row>
    <row r="74" spans="1:6" x14ac:dyDescent="0.2">
      <c r="A74" s="36"/>
      <c r="B74" s="37"/>
      <c r="C74" s="38"/>
      <c r="D74" s="39"/>
      <c r="E74" s="28"/>
      <c r="F74" s="40"/>
    </row>
    <row r="75" spans="1:6" x14ac:dyDescent="0.2">
      <c r="A75" s="29" t="s">
        <v>88</v>
      </c>
      <c r="B75" s="47" t="s">
        <v>70</v>
      </c>
      <c r="C75" s="16"/>
      <c r="D75" s="16"/>
      <c r="E75" s="16"/>
      <c r="F75" s="16"/>
    </row>
    <row r="76" spans="1:6" ht="13.5" customHeight="1" x14ac:dyDescent="0.2">
      <c r="A76" s="27">
        <v>64</v>
      </c>
      <c r="B76" s="22" t="s">
        <v>54</v>
      </c>
      <c r="C76" s="23" t="s">
        <v>0</v>
      </c>
      <c r="D76" s="26">
        <v>13</v>
      </c>
      <c r="E76" s="7"/>
      <c r="F76" s="50"/>
    </row>
    <row r="77" spans="1:6" ht="13.5" customHeight="1" x14ac:dyDescent="0.2">
      <c r="A77" s="27">
        <v>65</v>
      </c>
      <c r="B77" s="25" t="s">
        <v>58</v>
      </c>
      <c r="C77" s="23" t="s">
        <v>0</v>
      </c>
      <c r="D77" s="26">
        <v>13</v>
      </c>
      <c r="E77" s="7"/>
      <c r="F77" s="50"/>
    </row>
    <row r="78" spans="1:6" ht="13.5" customHeight="1" x14ac:dyDescent="0.2">
      <c r="A78" s="27">
        <v>66</v>
      </c>
      <c r="B78" s="25" t="s">
        <v>55</v>
      </c>
      <c r="C78" s="23" t="s">
        <v>56</v>
      </c>
      <c r="D78" s="26">
        <f>13*0.5*1.4</f>
        <v>9.1</v>
      </c>
      <c r="E78" s="7"/>
      <c r="F78" s="50" t="s">
        <v>112</v>
      </c>
    </row>
    <row r="79" spans="1:6" ht="13.5" customHeight="1" x14ac:dyDescent="0.2">
      <c r="A79" s="27">
        <v>67</v>
      </c>
      <c r="B79" s="25" t="s">
        <v>57</v>
      </c>
      <c r="C79" s="23" t="s">
        <v>56</v>
      </c>
      <c r="D79" s="26"/>
      <c r="E79" s="7"/>
      <c r="F79" s="8"/>
    </row>
    <row r="80" spans="1:6" ht="13.5" customHeight="1" x14ac:dyDescent="0.2">
      <c r="A80" s="27">
        <v>68</v>
      </c>
      <c r="B80" s="25" t="s">
        <v>59</v>
      </c>
      <c r="C80" s="23" t="s">
        <v>0</v>
      </c>
      <c r="D80" s="26">
        <v>13</v>
      </c>
      <c r="E80" s="7"/>
      <c r="F80" s="8"/>
    </row>
    <row r="81" spans="1:6" ht="13.5" customHeight="1" x14ac:dyDescent="0.2">
      <c r="A81" s="27">
        <v>69</v>
      </c>
      <c r="B81" s="25" t="s">
        <v>60</v>
      </c>
      <c r="C81" s="23" t="s">
        <v>61</v>
      </c>
      <c r="D81" s="24">
        <f>D30*10*5</f>
        <v>550</v>
      </c>
      <c r="F81" s="8"/>
    </row>
    <row r="82" spans="1:6" ht="13.5" customHeight="1" x14ac:dyDescent="0.2">
      <c r="A82" s="27">
        <v>70</v>
      </c>
      <c r="B82" s="28" t="s">
        <v>62</v>
      </c>
      <c r="C82" s="23" t="s">
        <v>61</v>
      </c>
      <c r="D82" s="24">
        <f>D81</f>
        <v>550</v>
      </c>
      <c r="F82" s="8"/>
    </row>
    <row r="83" spans="1:6" ht="13.5" customHeight="1" x14ac:dyDescent="0.2">
      <c r="A83" s="27">
        <v>71</v>
      </c>
      <c r="B83" s="22" t="s">
        <v>63</v>
      </c>
      <c r="C83" s="23" t="s">
        <v>0</v>
      </c>
      <c r="D83" s="24">
        <f>D41+D42+D35</f>
        <v>67.2</v>
      </c>
      <c r="F83" s="8"/>
    </row>
    <row r="84" spans="1:6" ht="13.5" customHeight="1" x14ac:dyDescent="0.2">
      <c r="A84" s="27">
        <v>72</v>
      </c>
      <c r="B84" s="22" t="s">
        <v>64</v>
      </c>
      <c r="C84" s="23" t="s">
        <v>0</v>
      </c>
      <c r="D84" s="24">
        <f>D30</f>
        <v>11</v>
      </c>
      <c r="F84" s="8"/>
    </row>
    <row r="85" spans="1:6" ht="13.5" customHeight="1" x14ac:dyDescent="0.2">
      <c r="A85" s="27">
        <v>73</v>
      </c>
      <c r="B85" s="30" t="s">
        <v>65</v>
      </c>
      <c r="C85" s="27" t="s">
        <v>0</v>
      </c>
      <c r="D85" s="24">
        <f>D30</f>
        <v>11</v>
      </c>
      <c r="F85" s="8"/>
    </row>
    <row r="86" spans="1:6" ht="13.5" customHeight="1" x14ac:dyDescent="0.2">
      <c r="A86" s="27">
        <v>74</v>
      </c>
      <c r="B86" s="25" t="s">
        <v>66</v>
      </c>
      <c r="C86" s="23" t="s">
        <v>67</v>
      </c>
      <c r="D86" s="24">
        <f>D37*0.8</f>
        <v>4</v>
      </c>
      <c r="F86" s="8"/>
    </row>
    <row r="87" spans="1:6" ht="13.5" customHeight="1" x14ac:dyDescent="0.2">
      <c r="A87" s="27">
        <v>75</v>
      </c>
      <c r="B87" s="22" t="s">
        <v>68</v>
      </c>
      <c r="C87" s="23" t="s">
        <v>56</v>
      </c>
      <c r="D87" s="24">
        <f>D37*0.8*0.1</f>
        <v>0.4</v>
      </c>
      <c r="F87" s="8"/>
    </row>
    <row r="88" spans="1:6" ht="13.5" customHeight="1" x14ac:dyDescent="0.2">
      <c r="A88" s="27">
        <v>76</v>
      </c>
      <c r="B88" s="22" t="s">
        <v>69</v>
      </c>
      <c r="C88" s="23" t="s">
        <v>56</v>
      </c>
      <c r="D88" s="24">
        <f>D37*0.1*1</f>
        <v>0.5</v>
      </c>
      <c r="F88" s="8"/>
    </row>
    <row r="90" spans="1:6" x14ac:dyDescent="0.2">
      <c r="A90" s="29" t="s">
        <v>86</v>
      </c>
      <c r="B90" s="31" t="s">
        <v>71</v>
      </c>
      <c r="C90" s="23"/>
      <c r="D90" s="32"/>
      <c r="E90" s="24"/>
      <c r="F90" s="25"/>
    </row>
    <row r="91" spans="1:6" x14ac:dyDescent="0.2">
      <c r="A91" s="27">
        <v>77</v>
      </c>
      <c r="B91" s="22" t="s">
        <v>72</v>
      </c>
      <c r="C91" s="23" t="s">
        <v>0</v>
      </c>
      <c r="D91" s="24">
        <v>13</v>
      </c>
      <c r="E91" s="24"/>
      <c r="F91" s="25"/>
    </row>
    <row r="92" spans="1:6" x14ac:dyDescent="0.2">
      <c r="A92" s="27">
        <v>78</v>
      </c>
      <c r="B92" s="22" t="s">
        <v>73</v>
      </c>
      <c r="C92" s="23" t="s">
        <v>74</v>
      </c>
      <c r="D92" s="32">
        <f>D91*10*100</f>
        <v>13000</v>
      </c>
      <c r="E92" s="24"/>
      <c r="F92" s="25"/>
    </row>
    <row r="93" spans="1:6" x14ac:dyDescent="0.2">
      <c r="A93" s="27">
        <v>79</v>
      </c>
      <c r="B93" s="22" t="s">
        <v>75</v>
      </c>
      <c r="C93" s="23" t="s">
        <v>0</v>
      </c>
      <c r="D93" s="32">
        <f>D91</f>
        <v>13</v>
      </c>
      <c r="E93" s="24"/>
      <c r="F93" s="25"/>
    </row>
    <row r="94" spans="1:6" x14ac:dyDescent="0.2">
      <c r="A94" s="27">
        <v>80</v>
      </c>
      <c r="B94" s="22" t="s">
        <v>76</v>
      </c>
      <c r="C94" s="23" t="s">
        <v>0</v>
      </c>
      <c r="D94" s="32">
        <f>D91</f>
        <v>13</v>
      </c>
      <c r="E94" s="24"/>
      <c r="F94" s="25"/>
    </row>
    <row r="95" spans="1:6" x14ac:dyDescent="0.2">
      <c r="A95" s="33"/>
      <c r="B95" s="34"/>
      <c r="C95" s="23"/>
      <c r="D95" s="32"/>
      <c r="E95" s="24"/>
      <c r="F95" s="25"/>
    </row>
    <row r="96" spans="1:6" x14ac:dyDescent="0.2">
      <c r="A96" s="29" t="s">
        <v>87</v>
      </c>
      <c r="B96" s="31" t="s">
        <v>77</v>
      </c>
      <c r="C96" s="23" t="s">
        <v>0</v>
      </c>
      <c r="D96" s="32"/>
      <c r="E96" s="24"/>
      <c r="F96" s="25"/>
    </row>
    <row r="97" spans="1:6" ht="14.25" customHeight="1" x14ac:dyDescent="0.2">
      <c r="A97" s="27">
        <v>81</v>
      </c>
      <c r="B97" s="22" t="s">
        <v>78</v>
      </c>
      <c r="C97" s="23" t="s">
        <v>56</v>
      </c>
      <c r="D97" s="32">
        <f>D91*15*0.1*3</f>
        <v>58.5</v>
      </c>
      <c r="E97" s="24"/>
      <c r="F97" s="25"/>
    </row>
    <row r="98" spans="1:6" ht="14.25" customHeight="1" x14ac:dyDescent="0.2">
      <c r="A98" s="27">
        <v>82</v>
      </c>
      <c r="B98" s="22" t="s">
        <v>79</v>
      </c>
      <c r="C98" s="23" t="s">
        <v>0</v>
      </c>
      <c r="D98" s="32">
        <f>D91*3</f>
        <v>39</v>
      </c>
      <c r="E98" s="24"/>
      <c r="F98" s="25"/>
    </row>
    <row r="99" spans="1:6" ht="14.25" customHeight="1" x14ac:dyDescent="0.2">
      <c r="A99" s="27">
        <v>83</v>
      </c>
      <c r="B99" s="22" t="s">
        <v>80</v>
      </c>
      <c r="C99" s="23" t="s">
        <v>0</v>
      </c>
      <c r="D99" s="32">
        <f>D91*3</f>
        <v>39</v>
      </c>
      <c r="E99" s="24"/>
      <c r="F99" s="25"/>
    </row>
    <row r="100" spans="1:6" ht="14.25" customHeight="1" x14ac:dyDescent="0.2">
      <c r="A100" s="27">
        <v>84</v>
      </c>
      <c r="B100" s="22" t="s">
        <v>81</v>
      </c>
      <c r="C100" s="23" t="s">
        <v>0</v>
      </c>
      <c r="D100" s="32">
        <f>D91*3</f>
        <v>39</v>
      </c>
      <c r="E100" s="24"/>
      <c r="F100" s="25"/>
    </row>
    <row r="101" spans="1:6" ht="14.25" customHeight="1" x14ac:dyDescent="0.2">
      <c r="A101" s="27">
        <v>85</v>
      </c>
      <c r="B101" s="22" t="s">
        <v>82</v>
      </c>
      <c r="C101" s="23" t="s">
        <v>83</v>
      </c>
      <c r="D101" s="32">
        <f>D91*0.25*3</f>
        <v>9.75</v>
      </c>
      <c r="E101" s="24"/>
      <c r="F101" s="25"/>
    </row>
    <row r="102" spans="1:6" ht="14.25" customHeight="1" x14ac:dyDescent="0.2">
      <c r="A102" s="27">
        <v>86</v>
      </c>
      <c r="B102" s="22" t="s">
        <v>84</v>
      </c>
      <c r="C102" s="23" t="s">
        <v>0</v>
      </c>
      <c r="D102" s="32">
        <f>D91*2*3</f>
        <v>78</v>
      </c>
      <c r="E102" s="24"/>
      <c r="F102" s="25"/>
    </row>
    <row r="103" spans="1:6" ht="14.25" customHeight="1" x14ac:dyDescent="0.2">
      <c r="A103" s="27">
        <v>87</v>
      </c>
      <c r="B103" s="22" t="s">
        <v>85</v>
      </c>
      <c r="C103" s="23" t="s">
        <v>0</v>
      </c>
      <c r="D103" s="26">
        <f>D91</f>
        <v>13</v>
      </c>
      <c r="E103" s="24"/>
      <c r="F103" s="35"/>
    </row>
  </sheetData>
  <phoneticPr fontId="10" type="noConversion"/>
  <pageMargins left="0.70866141732283472" right="0.70866141732283472" top="0.78740157480314965" bottom="0.78740157480314965" header="0.31496062992125984" footer="0.31496062992125984"/>
  <pageSetup paperSize="9" scale="86" orientation="portrait" r:id="rId1"/>
  <rowBreaks count="2" manualBreakCount="2">
    <brk id="34" max="5" man="1"/>
    <brk id="7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SO01.2.kácení</vt:lpstr>
      <vt:lpstr>SO01.2.kácení!Oblast_tisku</vt:lpstr>
      <vt:lpstr>SO01.2.kácení!Print_Area</vt:lpstr>
    </vt:vector>
  </TitlesOfParts>
  <Company>Sendler Babka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SB4</dc:creator>
  <cp:lastModifiedBy>SB8</cp:lastModifiedBy>
  <dcterms:created xsi:type="dcterms:W3CDTF">2021-07-05T09:06:55Z</dcterms:created>
  <dcterms:modified xsi:type="dcterms:W3CDTF">2023-06-14T14:48:30Z</dcterms:modified>
</cp:coreProperties>
</file>